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392A3AB-5F41-4BED-89D2-C3D9CAFB88B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Kerosene'!$A$4:$BN$58</definedName>
    <definedName name="_xlnm._FilterDatabase" localSheetId="0" hidden="1">'Litre of Kerosene'!$A$3:$BN$57</definedName>
  </definedNames>
  <calcPr calcId="181029"/>
</workbook>
</file>

<file path=xl/calcChain.xml><?xml version="1.0" encoding="utf-8"?>
<calcChain xmlns="http://schemas.openxmlformats.org/spreadsheetml/2006/main">
  <c r="BO42" i="1" l="1"/>
  <c r="BN42" i="1"/>
  <c r="BO41" i="1"/>
  <c r="BN41" i="1"/>
  <c r="BO40" i="1"/>
  <c r="BN40" i="1"/>
  <c r="BO39" i="1"/>
  <c r="BN39" i="1"/>
  <c r="BO38" i="1"/>
  <c r="BN38" i="1"/>
  <c r="BO37" i="1"/>
  <c r="BN37" i="1"/>
  <c r="BO36" i="1"/>
  <c r="BN36" i="1"/>
  <c r="BO35" i="1"/>
  <c r="BN35" i="1"/>
  <c r="BO34" i="1"/>
  <c r="BN34" i="1"/>
  <c r="BO33" i="1"/>
  <c r="BN33" i="1"/>
  <c r="BO32" i="1"/>
  <c r="BN32" i="1"/>
  <c r="BO31" i="1"/>
  <c r="BN31" i="1"/>
  <c r="BO30" i="1"/>
  <c r="BN30" i="1"/>
  <c r="BO29" i="1"/>
  <c r="BN29" i="1"/>
  <c r="BO28" i="1"/>
  <c r="BN28" i="1"/>
  <c r="BO27" i="1"/>
  <c r="BN27" i="1"/>
  <c r="BO26" i="1"/>
  <c r="BN26" i="1"/>
  <c r="BO25" i="1"/>
  <c r="BN25" i="1"/>
  <c r="BO24" i="1"/>
  <c r="BN24" i="1"/>
  <c r="BO23" i="1"/>
  <c r="BN23" i="1"/>
  <c r="BO22" i="1"/>
  <c r="BN22" i="1"/>
  <c r="BO21" i="1"/>
  <c r="BN21" i="1"/>
  <c r="BO20" i="1"/>
  <c r="BN20" i="1"/>
  <c r="BO19" i="1"/>
  <c r="BN19" i="1"/>
  <c r="BO18" i="1"/>
  <c r="BN18" i="1"/>
  <c r="BO17" i="1"/>
  <c r="BN17" i="1"/>
  <c r="BO16" i="1"/>
  <c r="BN16" i="1"/>
  <c r="BO15" i="1"/>
  <c r="BN15" i="1"/>
  <c r="BO14" i="1"/>
  <c r="BN14" i="1"/>
  <c r="BO13" i="1"/>
  <c r="BN13" i="1"/>
  <c r="BO12" i="1"/>
  <c r="BN12" i="1"/>
  <c r="BO11" i="1"/>
  <c r="BN11" i="1"/>
  <c r="BO10" i="1"/>
  <c r="BN10" i="1"/>
  <c r="BO9" i="1"/>
  <c r="BN9" i="1"/>
  <c r="BO8" i="1"/>
  <c r="BN8" i="1"/>
  <c r="BO7" i="1"/>
  <c r="BN7" i="1"/>
  <c r="BO6" i="1"/>
  <c r="BN6" i="1"/>
  <c r="BO5" i="1"/>
  <c r="BN5" i="1"/>
  <c r="BO42" i="2"/>
  <c r="BN42" i="2"/>
  <c r="BO41" i="2"/>
  <c r="BN41" i="2"/>
  <c r="BO40" i="2"/>
  <c r="BN40" i="2"/>
  <c r="BO39" i="2"/>
  <c r="BN39" i="2"/>
  <c r="BO38" i="2"/>
  <c r="BN38" i="2"/>
  <c r="BO37" i="2"/>
  <c r="BN37" i="2"/>
  <c r="BO36" i="2"/>
  <c r="BN36" i="2"/>
  <c r="BO35" i="2"/>
  <c r="BN35" i="2"/>
  <c r="BO34" i="2"/>
  <c r="BN34" i="2"/>
  <c r="BO33" i="2"/>
  <c r="BN33" i="2"/>
  <c r="BO32" i="2"/>
  <c r="BN32" i="2"/>
  <c r="BO31" i="2"/>
  <c r="BN31" i="2"/>
  <c r="BO30" i="2"/>
  <c r="BN30" i="2"/>
  <c r="BO29" i="2"/>
  <c r="BN29" i="2"/>
  <c r="BO28" i="2"/>
  <c r="BN28" i="2"/>
  <c r="BO27" i="2"/>
  <c r="BN27" i="2"/>
  <c r="BO26" i="2"/>
  <c r="BN26" i="2"/>
  <c r="BO25" i="2"/>
  <c r="BN25" i="2"/>
  <c r="BO24" i="2"/>
  <c r="BN24" i="2"/>
  <c r="BO23" i="2"/>
  <c r="BN23" i="2"/>
  <c r="BO22" i="2"/>
  <c r="BN22" i="2"/>
  <c r="BO21" i="2"/>
  <c r="BN21" i="2"/>
  <c r="BO20" i="2"/>
  <c r="BN20" i="2"/>
  <c r="BO19" i="2"/>
  <c r="BN19" i="2"/>
  <c r="BO18" i="2"/>
  <c r="BN18" i="2"/>
  <c r="BO17" i="2"/>
  <c r="BN17" i="2"/>
  <c r="BO16" i="2"/>
  <c r="BN16" i="2"/>
  <c r="BO15" i="2"/>
  <c r="BN15" i="2"/>
  <c r="BO14" i="2"/>
  <c r="BN14" i="2"/>
  <c r="BO13" i="2"/>
  <c r="BN13" i="2"/>
  <c r="BO12" i="2"/>
  <c r="BN12" i="2"/>
  <c r="BO11" i="2"/>
  <c r="BN11" i="2"/>
  <c r="BO10" i="2"/>
  <c r="BN10" i="2"/>
  <c r="BO9" i="2"/>
  <c r="BN9" i="2"/>
  <c r="BO8" i="2"/>
  <c r="BN8" i="2"/>
  <c r="BO7" i="2"/>
  <c r="BN7" i="2"/>
  <c r="BO6" i="2"/>
  <c r="BN6" i="2"/>
  <c r="BO5" i="2"/>
  <c r="BN5" i="2"/>
  <c r="BM42" i="2"/>
  <c r="BM42" i="1"/>
  <c r="BL42" i="2"/>
  <c r="BM43" i="2" l="1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F42" i="2"/>
  <c r="BG42" i="2"/>
  <c r="BH43" i="2" s="1"/>
  <c r="BA42" i="1"/>
  <c r="BM44" i="1" s="1"/>
  <c r="BB42" i="1"/>
  <c r="BC42" i="1"/>
  <c r="BD42" i="1"/>
  <c r="BE42" i="1"/>
  <c r="BF42" i="1"/>
  <c r="BG42" i="1"/>
  <c r="BH43" i="1" s="1"/>
  <c r="BA42" i="2"/>
  <c r="BM44" i="2" s="1"/>
  <c r="BB42" i="2"/>
  <c r="BC42" i="2"/>
  <c r="BD42" i="2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<sst xmlns="http://schemas.openxmlformats.org/spreadsheetml/2006/main" count="255" uniqueCount="51">
  <si>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</si>
  <si>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</si>
  <si>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</si>
  <si>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</si>
  <si>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</si>
  <si>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</si>
  <si>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</si>
  <si>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</si>
  <si>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</si>
  <si>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</si>
  <si>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</si>
  <si>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</si>
  <si>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</si>
  <si>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</si>
  <si>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</si>
  <si>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</si>
  <si>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</si>
  <si>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</si>
  <si>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</si>
  <si>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</si>
  <si>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</si>
  <si>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</si>
  <si>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</si>
  <si>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</si>
  <si>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</si>
  <si>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</si>
  <si>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</si>
  <si>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</si>
  <si>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</si>
  <si>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</si>
  <si>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</si>
  <si>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</si>
  <si>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</si>
  <si>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</si>
  <si>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</si>
  <si>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</si>
  <si>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</si>
  <si>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</si>
  <si>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</si>
  <si>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</si>
  <si>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</si>
  <si>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</si>
  <si>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</si>
  <si>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</si>
  <si>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</si>
  <si>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</si>
  <si>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</si>
  <si>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MARCH 2020</t>
  </si>
  <si>
    <t>STATES WITH THE LOWEST AVERAGE PRICES IN MARCH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</si>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</sst>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3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72"/>
  <sheetViews>
    <sheetView tabSelected="1" zoomScale="106" zoomScaleNormal="106" workbookViewId="0">
      <pane xSplit="1" ySplit="4" topLeftCell="B5" activePane="bottomRight" state="frozen"/>
      <selection activeCell="BN1" sqref="BN1:BO1048576"/>
      <selection pane="topRight" activeCell="BN1" sqref="BN1:BO1048576"/>
      <selection pane="bottomLeft" activeCell="BN1" sqref="BN1:BO1048576"/>
      <selection pane="bottomRight" activeCell="BN1" sqref="BN1:BO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6" max="67" width="29" style="70" customWidth="1"/>
  </cols>
  <sheetData>
    <row r="2" spans="1:67" x14ac:dyDescent="0.25">
      <c r="BN2" s="64"/>
      <c r="BO2" s="64"/>
    </row>
    <row r="3" spans="1:67" ht="20.25" customHeight="1" x14ac:dyDescent="0.35">
      <c r="C3" s="13" t="s">
        <v>46</v>
      </c>
      <c r="BN3" s="65" t="s">
        <v>49</v>
      </c>
      <c r="BO3" s="65" t="s">
        <v>50</v>
      </c>
    </row>
    <row r="4" spans="1:6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65"/>
      <c r="BO4" s="65"/>
    </row>
    <row r="5" spans="1:67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6">
        <f>(BM5-BA5)/BA5*100</f>
        <v>0.50618569888346132</v>
      </c>
      <c r="BO5" s="66">
        <f>(BM5-BL5)/BL5*100</f>
        <v>5.8273776800438704</v>
      </c>
    </row>
    <row r="6" spans="1:67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6">
        <f t="shared" ref="BN6:BN41" si="0">(BM6-BA6)/BA6*100</f>
        <v>22.878479293958058</v>
      </c>
      <c r="BO6" s="66">
        <f t="shared" ref="BO6:BO41" si="1">(BM6-BL6)/BL6*100</f>
        <v>7.3122529644270591</v>
      </c>
    </row>
    <row r="7" spans="1:67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6">
        <f t="shared" si="0"/>
        <v>-12.418281492773596</v>
      </c>
      <c r="BO7" s="66">
        <f t="shared" si="1"/>
        <v>2.7547770700636667</v>
      </c>
    </row>
    <row r="8" spans="1:67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6">
        <f t="shared" si="0"/>
        <v>-2.704658342040112</v>
      </c>
      <c r="BO8" s="66">
        <f t="shared" si="1"/>
        <v>1.4096916299558608</v>
      </c>
    </row>
    <row r="9" spans="1:67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6">
        <f t="shared" si="0"/>
        <v>-2.5384179798208242E-2</v>
      </c>
      <c r="BO9" s="66">
        <f t="shared" si="1"/>
        <v>1.7639751552794074</v>
      </c>
    </row>
    <row r="10" spans="1:67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6">
        <f t="shared" si="0"/>
        <v>-6.4773768774666518</v>
      </c>
      <c r="BO10" s="66">
        <f t="shared" si="1"/>
        <v>7.2720114320451517</v>
      </c>
    </row>
    <row r="11" spans="1:67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6">
        <f t="shared" si="0"/>
        <v>-20.907652866415688</v>
      </c>
      <c r="BO11" s="66">
        <f t="shared" si="1"/>
        <v>2.7197975964580099</v>
      </c>
    </row>
    <row r="12" spans="1:67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6">
        <f t="shared" si="0"/>
        <v>5.0013815971262847</v>
      </c>
      <c r="BO12" s="66">
        <f t="shared" si="1"/>
        <v>1.8994413407821178</v>
      </c>
    </row>
    <row r="13" spans="1:67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6">
        <f t="shared" si="0"/>
        <v>25.401781289381603</v>
      </c>
      <c r="BO13" s="66">
        <f t="shared" si="1"/>
        <v>2.6811594202898088</v>
      </c>
    </row>
    <row r="14" spans="1:67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6">
        <f t="shared" si="0"/>
        <v>5.4093250812709988</v>
      </c>
      <c r="BO14" s="66">
        <f t="shared" si="1"/>
        <v>1.389367816091849</v>
      </c>
    </row>
    <row r="15" spans="1:67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6">
        <f t="shared" si="0"/>
        <v>14.568160975346492</v>
      </c>
      <c r="BO15" s="66">
        <f t="shared" si="1"/>
        <v>0.92498302783416486</v>
      </c>
    </row>
    <row r="16" spans="1:67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6">
        <f t="shared" si="0"/>
        <v>10.964487377291231</v>
      </c>
      <c r="BO16" s="66">
        <f t="shared" si="1"/>
        <v>12.180922525749937</v>
      </c>
    </row>
    <row r="17" spans="1:67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6">
        <f t="shared" si="0"/>
        <v>12.927191679049036</v>
      </c>
      <c r="BO17" s="66">
        <f t="shared" si="1"/>
        <v>-1.1764705882353073</v>
      </c>
    </row>
    <row r="18" spans="1:67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6">
        <f t="shared" si="0"/>
        <v>3.6665899190255091</v>
      </c>
      <c r="BO18" s="66">
        <f t="shared" si="1"/>
        <v>1.1173184357541701</v>
      </c>
    </row>
    <row r="19" spans="1:67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6">
        <f t="shared" si="0"/>
        <v>8.3171441340374592</v>
      </c>
      <c r="BO19" s="66">
        <f t="shared" si="1"/>
        <v>8.8633333333333368</v>
      </c>
    </row>
    <row r="20" spans="1:67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6">
        <f t="shared" si="0"/>
        <v>5.0871900332075466</v>
      </c>
      <c r="BO20" s="66">
        <f t="shared" si="1"/>
        <v>1.0362694300518112</v>
      </c>
    </row>
    <row r="21" spans="1:67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6">
        <f t="shared" si="0"/>
        <v>6.802063857813331</v>
      </c>
      <c r="BO21" s="66">
        <f t="shared" si="1"/>
        <v>3.3663366336634084</v>
      </c>
    </row>
    <row r="22" spans="1:67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6">
        <f t="shared" si="0"/>
        <v>9.3647068511200136</v>
      </c>
      <c r="BO22" s="66">
        <f t="shared" si="1"/>
        <v>14.247311827957104</v>
      </c>
    </row>
    <row r="23" spans="1:67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6">
        <f t="shared" si="0"/>
        <v>-4.0631687122349778</v>
      </c>
      <c r="BO23" s="66">
        <f t="shared" si="1"/>
        <v>7.3614557485525918</v>
      </c>
    </row>
    <row r="24" spans="1:67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6">
        <f t="shared" si="0"/>
        <v>10.170107704320369</v>
      </c>
      <c r="BO24" s="66">
        <f t="shared" si="1"/>
        <v>0.92307692307669864</v>
      </c>
    </row>
    <row r="25" spans="1:67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6">
        <f t="shared" si="0"/>
        <v>24.037997981820816</v>
      </c>
      <c r="BO25" s="66">
        <f t="shared" si="1"/>
        <v>2.9149797570850362</v>
      </c>
    </row>
    <row r="26" spans="1:67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6">
        <f t="shared" si="0"/>
        <v>-6.4779487179488022</v>
      </c>
      <c r="BO26" s="66">
        <f t="shared" si="1"/>
        <v>-0.60915602616018005</v>
      </c>
    </row>
    <row r="27" spans="1:67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6">
        <f t="shared" si="0"/>
        <v>19.47431302270024</v>
      </c>
      <c r="BO27" s="66">
        <f t="shared" si="1"/>
        <v>12.531120331950293</v>
      </c>
    </row>
    <row r="28" spans="1:67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6">
        <f t="shared" si="0"/>
        <v>24.468614760062803</v>
      </c>
      <c r="BO28" s="66">
        <f t="shared" si="1"/>
        <v>-0.28409090909090845</v>
      </c>
    </row>
    <row r="29" spans="1:67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6">
        <f t="shared" si="0"/>
        <v>6.8760687606875956</v>
      </c>
      <c r="BO29" s="66">
        <f t="shared" si="1"/>
        <v>2.0286396181384196</v>
      </c>
    </row>
    <row r="30" spans="1:67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6">
        <f t="shared" si="0"/>
        <v>36.750512154427753</v>
      </c>
      <c r="BO30" s="66">
        <f t="shared" si="1"/>
        <v>0.85669781931463818</v>
      </c>
    </row>
    <row r="31" spans="1:67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6">
        <f t="shared" si="0"/>
        <v>13.550135501355133</v>
      </c>
      <c r="BO31" s="66">
        <f t="shared" si="1"/>
        <v>1.2077294685991382</v>
      </c>
    </row>
    <row r="32" spans="1:67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6">
        <f t="shared" si="0"/>
        <v>0.37924414807949458</v>
      </c>
      <c r="BO32" s="66">
        <f t="shared" si="1"/>
        <v>-2.3491478581298884</v>
      </c>
    </row>
    <row r="33" spans="1:67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6">
        <f t="shared" si="0"/>
        <v>4.5604226888176171</v>
      </c>
      <c r="BO33" s="66">
        <f t="shared" si="1"/>
        <v>3.2679738562091556</v>
      </c>
    </row>
    <row r="34" spans="1:67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6">
        <f t="shared" si="0"/>
        <v>4.7910938838057717</v>
      </c>
      <c r="BO34" s="66">
        <f t="shared" si="1"/>
        <v>1.4385288447278131</v>
      </c>
    </row>
    <row r="35" spans="1:67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6">
        <f t="shared" si="0"/>
        <v>-10.020952659393037</v>
      </c>
      <c r="BO35" s="66">
        <f t="shared" si="1"/>
        <v>3.9168665067945501</v>
      </c>
    </row>
    <row r="36" spans="1:67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6">
        <f t="shared" si="0"/>
        <v>1.9468560905026033</v>
      </c>
      <c r="BO36" s="66">
        <f t="shared" si="1"/>
        <v>1.761524517394816</v>
      </c>
    </row>
    <row r="37" spans="1:67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6">
        <f t="shared" si="0"/>
        <v>4.6849453638684144</v>
      </c>
      <c r="BO37" s="66">
        <f t="shared" si="1"/>
        <v>9.5384615384615312</v>
      </c>
    </row>
    <row r="38" spans="1:67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6">
        <f t="shared" si="0"/>
        <v>40.930260690739594</v>
      </c>
      <c r="BO38" s="66">
        <f t="shared" si="1"/>
        <v>0.44835316433858002</v>
      </c>
    </row>
    <row r="39" spans="1:67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6">
        <f t="shared" si="0"/>
        <v>18.823123872092907</v>
      </c>
      <c r="BO39" s="66">
        <f t="shared" si="1"/>
        <v>0.27807486631024309</v>
      </c>
    </row>
    <row r="40" spans="1:67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6">
        <f t="shared" si="0"/>
        <v>22.37099728415334</v>
      </c>
      <c r="BO40" s="66">
        <f t="shared" si="1"/>
        <v>1.8248175182480568</v>
      </c>
    </row>
    <row r="41" spans="1:67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6">
        <f t="shared" si="0"/>
        <v>-0.76951886730513408</v>
      </c>
      <c r="BO41" s="66">
        <f t="shared" si="1"/>
        <v>2.9872495446267608</v>
      </c>
    </row>
    <row r="42" spans="1:67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" si="20">AVERAGE(BM5:BM41)</f>
        <v>346.53415247795039</v>
      </c>
      <c r="BN42" s="67">
        <f>(BM42-BA42)/BA42*100</f>
        <v>7.4058245964388796</v>
      </c>
      <c r="BO42" s="67">
        <f>(BM42-BL42)/BL42*100</f>
        <v>3.2754889198744537</v>
      </c>
    </row>
    <row r="43" spans="1:67" ht="15" customHeight="1" x14ac:dyDescent="0.25">
      <c r="A43" s="11" t="s">
        <v>44</v>
      </c>
      <c r="E43" s="14">
        <f>E42/D42*100-100</f>
        <v>7.5524922131515524</v>
      </c>
      <c r="F43" s="14">
        <f t="shared" ref="F43:AS43" si="21">F42/E42*100-100</f>
        <v>12.140921363290147</v>
      </c>
      <c r="G43" s="14">
        <f t="shared" si="21"/>
        <v>-4.9945461730845722</v>
      </c>
      <c r="H43" s="14">
        <f t="shared" si="21"/>
        <v>1.3108290224215011</v>
      </c>
      <c r="I43" s="14">
        <f t="shared" si="21"/>
        <v>13.841233912217078</v>
      </c>
      <c r="J43" s="14">
        <f t="shared" si="21"/>
        <v>-14.01623722496889</v>
      </c>
      <c r="K43" s="14">
        <f t="shared" si="21"/>
        <v>19.483947276998421</v>
      </c>
      <c r="L43" s="14">
        <f t="shared" si="21"/>
        <v>-16.764243847781174</v>
      </c>
      <c r="M43" s="14">
        <f t="shared" si="21"/>
        <v>-3.738053229139382E-2</v>
      </c>
      <c r="N43" s="14">
        <f t="shared" si="21"/>
        <v>4.1012665574236422</v>
      </c>
      <c r="O43" s="14">
        <f t="shared" si="21"/>
        <v>2.1823222231757313</v>
      </c>
      <c r="P43" s="14">
        <f t="shared" si="21"/>
        <v>30.655037197236396</v>
      </c>
      <c r="Q43" s="14">
        <f t="shared" si="21"/>
        <v>-3.8993359553723366</v>
      </c>
      <c r="R43" s="14">
        <f t="shared" si="21"/>
        <v>-3.1905271691828716</v>
      </c>
      <c r="S43" s="14">
        <f t="shared" si="21"/>
        <v>1.4033088234866682</v>
      </c>
      <c r="T43" s="14">
        <f t="shared" si="21"/>
        <v>-3.3716008044298036</v>
      </c>
      <c r="U43" s="14">
        <f t="shared" si="21"/>
        <v>-18.031565582230456</v>
      </c>
      <c r="V43" s="14">
        <f t="shared" si="21"/>
        <v>87.119108591287386</v>
      </c>
      <c r="W43" s="14">
        <f t="shared" si="21"/>
        <v>-18.769048950226193</v>
      </c>
      <c r="X43" s="14">
        <f t="shared" si="21"/>
        <v>-11.59366430770217</v>
      </c>
      <c r="Y43" s="14">
        <f t="shared" si="21"/>
        <v>-9.8722827814000169</v>
      </c>
      <c r="Z43" s="14">
        <f t="shared" si="21"/>
        <v>8.0094914296793718</v>
      </c>
      <c r="AA43" s="14">
        <f t="shared" si="21"/>
        <v>-5.2831078271856029</v>
      </c>
      <c r="AB43" s="14">
        <f t="shared" si="21"/>
        <v>-2.3590127062510788</v>
      </c>
      <c r="AC43" s="14">
        <f t="shared" si="21"/>
        <v>-19.597389680120202</v>
      </c>
      <c r="AD43" s="14">
        <f t="shared" si="21"/>
        <v>17.276334033663929</v>
      </c>
      <c r="AE43" s="14">
        <f t="shared" si="21"/>
        <v>3.3871598215067706</v>
      </c>
      <c r="AF43" s="14">
        <f t="shared" si="21"/>
        <v>-2.3063243369887942</v>
      </c>
      <c r="AG43" s="14">
        <f t="shared" si="21"/>
        <v>8.794302176464285</v>
      </c>
      <c r="AH43" s="14">
        <f t="shared" si="21"/>
        <v>-0.61240065953927569</v>
      </c>
      <c r="AI43" s="14">
        <f t="shared" si="21"/>
        <v>-9.6484687358426413E-2</v>
      </c>
      <c r="AJ43" s="14">
        <f t="shared" si="21"/>
        <v>-6.7854631110225796</v>
      </c>
      <c r="AK43" s="14">
        <f t="shared" si="21"/>
        <v>3.5310404561180064</v>
      </c>
      <c r="AL43" s="14">
        <f t="shared" si="21"/>
        <v>0.6468447294279116</v>
      </c>
      <c r="AM43" s="14">
        <f t="shared" si="21"/>
        <v>-0.2196196171331195</v>
      </c>
      <c r="AN43" s="14">
        <f t="shared" si="21"/>
        <v>-1.0022122103510469</v>
      </c>
      <c r="AO43" s="14">
        <f t="shared" si="21"/>
        <v>4.2906229639763467</v>
      </c>
      <c r="AP43" s="14">
        <f t="shared" si="21"/>
        <v>2.953873560005178</v>
      </c>
      <c r="AQ43" s="14">
        <f t="shared" si="21"/>
        <v>6.1482068751701036</v>
      </c>
      <c r="AR43" s="14">
        <f t="shared" si="21"/>
        <v>-5.4606953067483488</v>
      </c>
      <c r="AS43" s="14">
        <f t="shared" si="21"/>
        <v>-2.5435388938032872</v>
      </c>
      <c r="AT43" s="14">
        <f t="shared" ref="AT43" si="22">AT42/AS42*100-100</f>
        <v>5.3459874780642451</v>
      </c>
      <c r="AU43" s="14">
        <f t="shared" ref="AU43" si="23">AU42/AT42*100-100</f>
        <v>-0.27481946219153031</v>
      </c>
      <c r="AV43" s="14">
        <f t="shared" ref="AV43" si="24">AV42/AU42*100-100</f>
        <v>-0.49147643791674511</v>
      </c>
      <c r="AW43" s="14">
        <f t="shared" ref="AW43:AX43" si="25">AW42/AV42*100-100</f>
        <v>4.0563421528184307</v>
      </c>
      <c r="AX43" s="14">
        <f t="shared" si="25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6">BA42/AZ42*100-100</f>
        <v>2.0917768782232145</v>
      </c>
      <c r="BB43" s="14">
        <f t="shared" si="26"/>
        <v>-1.2959078893208584</v>
      </c>
      <c r="BC43" s="14">
        <f t="shared" si="26"/>
        <v>1.9650061327192105</v>
      </c>
      <c r="BD43" s="14">
        <f t="shared" si="26"/>
        <v>-2.2097993428757974</v>
      </c>
      <c r="BE43" s="14">
        <f t="shared" si="26"/>
        <v>0.95933795056011206</v>
      </c>
      <c r="BF43" s="14">
        <f t="shared" si="26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7">BI42/BH42*100-100</f>
        <v>2.4438675217512582</v>
      </c>
      <c r="BJ43" s="14">
        <f>BJ42/BI42*100-100</f>
        <v>-2.6125088602284734</v>
      </c>
      <c r="BK43" s="14">
        <f>BK42/BJ42*100-100</f>
        <v>0.20693594340679056</v>
      </c>
      <c r="BL43" s="14">
        <f>BL42/BK42*100-100</f>
        <v>0.43942871224231794</v>
      </c>
      <c r="BM43" s="14">
        <f>BM42/BL42*100-100</f>
        <v>3.2754889198744621</v>
      </c>
      <c r="BN43" s="68"/>
      <c r="BO43" s="68"/>
    </row>
    <row r="44" spans="1:67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8">P42/D42*100-100</f>
        <v>57.007393479165984</v>
      </c>
      <c r="Q44" s="14">
        <f t="shared" si="28"/>
        <v>40.289773512277236</v>
      </c>
      <c r="R44" s="14">
        <f t="shared" si="28"/>
        <v>21.109928937361303</v>
      </c>
      <c r="S44" s="14">
        <f t="shared" si="28"/>
        <v>29.265710871711349</v>
      </c>
      <c r="T44" s="14">
        <f t="shared" si="28"/>
        <v>23.291249641699281</v>
      </c>
      <c r="U44" s="14">
        <f t="shared" si="28"/>
        <v>-11.227326310138153</v>
      </c>
      <c r="V44" s="14">
        <f t="shared" si="28"/>
        <v>93.188376874986886</v>
      </c>
      <c r="W44" s="14">
        <f t="shared" si="28"/>
        <v>31.338777659702515</v>
      </c>
      <c r="X44" s="14">
        <f t="shared" si="28"/>
        <v>39.497502082705694</v>
      </c>
      <c r="Y44" s="14">
        <f t="shared" si="28"/>
        <v>25.772928794373399</v>
      </c>
      <c r="Z44" s="14">
        <f t="shared" si="28"/>
        <v>30.494762685793688</v>
      </c>
      <c r="AA44" s="14">
        <f t="shared" si="28"/>
        <v>20.960828619962271</v>
      </c>
      <c r="AB44" s="14">
        <f t="shared" si="28"/>
        <v>-9.6036786358750845</v>
      </c>
      <c r="AC44" s="14">
        <f t="shared" si="28"/>
        <v>-24.369927375161865</v>
      </c>
      <c r="AD44" s="14">
        <f t="shared" si="28"/>
        <v>-8.3806842369527459</v>
      </c>
      <c r="AE44" s="14">
        <f t="shared" si="28"/>
        <v>-6.5882469573090532</v>
      </c>
      <c r="AF44" s="14">
        <f t="shared" si="28"/>
        <v>-5.5584322948785001</v>
      </c>
      <c r="AG44" s="14">
        <f t="shared" si="28"/>
        <v>25.349526655136373</v>
      </c>
      <c r="AH44" s="14">
        <f t="shared" si="28"/>
        <v>-33.421078015454114</v>
      </c>
      <c r="AI44" s="14">
        <f t="shared" si="28"/>
        <v>-18.116576673999546</v>
      </c>
      <c r="AJ44" s="14">
        <f t="shared" si="28"/>
        <v>-13.663140492744063</v>
      </c>
      <c r="AK44" s="14">
        <f t="shared" si="28"/>
        <v>-0.82357380893243715</v>
      </c>
      <c r="AL44" s="14">
        <f t="shared" si="28"/>
        <v>-7.5840999198603924</v>
      </c>
      <c r="AM44" s="14">
        <f t="shared" si="28"/>
        <v>-2.643620880246317</v>
      </c>
      <c r="AN44" s="14">
        <f t="shared" si="28"/>
        <v>-1.2907752451308454</v>
      </c>
      <c r="AO44" s="14">
        <f t="shared" si="28"/>
        <v>28.036222966148216</v>
      </c>
      <c r="AP44" s="14">
        <f t="shared" si="28"/>
        <v>12.399702966274845</v>
      </c>
      <c r="AQ44" s="14">
        <f t="shared" si="28"/>
        <v>15.401438087381351</v>
      </c>
      <c r="AR44" s="14">
        <f t="shared" si="28"/>
        <v>11.675312074608499</v>
      </c>
      <c r="AS44" s="14">
        <f t="shared" si="28"/>
        <v>3.7230718833640708E-2</v>
      </c>
      <c r="AT44" s="14">
        <f t="shared" ref="AT44" si="29">AT42/AH42*100-100</f>
        <v>6.0345649213828807</v>
      </c>
      <c r="AU44" s="14">
        <f t="shared" ref="AU44" si="30">AU42/AI42*100-100</f>
        <v>5.8452857934101985</v>
      </c>
      <c r="AV44" s="14">
        <f t="shared" ref="AV44" si="31">AV42/AJ42*100-100</f>
        <v>12.992119757604655</v>
      </c>
      <c r="AW44" s="14">
        <f t="shared" ref="AW44:AX44" si="32">AW42/AK42*100-100</f>
        <v>13.565425617962617</v>
      </c>
      <c r="AX44" s="14">
        <f t="shared" si="32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3">BA42/AO42*100-100</f>
        <v>11.737109548955218</v>
      </c>
      <c r="BB44" s="14">
        <f t="shared" si="33"/>
        <v>7.1247692946014354</v>
      </c>
      <c r="BC44" s="14">
        <f t="shared" si="33"/>
        <v>2.9030831480323371</v>
      </c>
      <c r="BD44" s="14">
        <f t="shared" si="33"/>
        <v>6.4415819635399032</v>
      </c>
      <c r="BE44" s="14">
        <f t="shared" si="33"/>
        <v>10.267410938913855</v>
      </c>
      <c r="BF44" s="14">
        <f t="shared" si="33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4">BI42/AW42*100-100</f>
        <v>8.2412379338687032</v>
      </c>
      <c r="BJ44" s="14">
        <f>BJ42/AX42*100-100</f>
        <v>5.5333658539064885</v>
      </c>
      <c r="BK44" s="14">
        <f>BK42/AY42*100-100</f>
        <v>5.5771893938942441</v>
      </c>
      <c r="BL44" s="14">
        <f>BL42/AZ42*100-100</f>
        <v>6.1747719115474666</v>
      </c>
      <c r="BM44" s="14">
        <f>BM42/BA42*100-100</f>
        <v>7.405824596438876</v>
      </c>
      <c r="BN44" s="69"/>
      <c r="BO44" s="69"/>
    </row>
    <row r="46" spans="1:67" ht="15" customHeight="1" x14ac:dyDescent="0.25">
      <c r="A46" s="12" t="s">
        <v>47</v>
      </c>
      <c r="BN46" s="71"/>
      <c r="BO46" s="71"/>
    </row>
    <row r="47" spans="1:67" ht="15" customHeight="1" x14ac:dyDescent="0.25">
      <c r="A47" s="4" t="s">
        <v>17</v>
      </c>
      <c r="B47" s="63">
        <v>397.62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N47"/>
      <c r="BO47"/>
    </row>
    <row r="48" spans="1:67" ht="15" customHeight="1" x14ac:dyDescent="0.25">
      <c r="A48" s="4" t="s">
        <v>20</v>
      </c>
      <c r="B48" s="63">
        <v>395.87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N48"/>
      <c r="BO48"/>
    </row>
    <row r="49" spans="1:67" ht="15" customHeight="1" x14ac:dyDescent="0.25">
      <c r="A49" s="4" t="s">
        <v>14</v>
      </c>
      <c r="B49" s="63">
        <v>393.61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N49"/>
      <c r="BO49"/>
    </row>
    <row r="50" spans="1:67" ht="15" customHeight="1" x14ac:dyDescent="0.25">
      <c r="F50" s="5"/>
      <c r="BN50"/>
      <c r="BO50"/>
    </row>
    <row r="51" spans="1:67" ht="15" customHeight="1" x14ac:dyDescent="0.25">
      <c r="A51" s="12" t="s">
        <v>48</v>
      </c>
      <c r="BN51"/>
      <c r="BO51"/>
    </row>
    <row r="52" spans="1:67" ht="15" customHeight="1" x14ac:dyDescent="0.25">
      <c r="A52" s="4" t="s">
        <v>27</v>
      </c>
      <c r="B52" s="63">
        <v>292.26</v>
      </c>
      <c r="I52" s="4"/>
      <c r="J52" s="28"/>
      <c r="AD52" s="4"/>
      <c r="AE52" s="38"/>
      <c r="AH52" s="4"/>
      <c r="BN52"/>
      <c r="BO52"/>
    </row>
    <row r="53" spans="1:67" ht="15" customHeight="1" x14ac:dyDescent="0.25">
      <c r="A53" s="4" t="s">
        <v>41</v>
      </c>
      <c r="B53" s="63">
        <v>285.56</v>
      </c>
      <c r="I53" s="4"/>
      <c r="J53" s="28"/>
      <c r="AD53" s="4"/>
      <c r="AE53" s="38"/>
      <c r="AH53" s="4"/>
      <c r="AI53" s="22"/>
      <c r="BN53"/>
      <c r="BO53"/>
    </row>
    <row r="54" spans="1:67" ht="15" customHeight="1" x14ac:dyDescent="0.25">
      <c r="A54" s="4" t="s">
        <v>12</v>
      </c>
      <c r="B54" s="63">
        <v>257.77999999999997</v>
      </c>
      <c r="I54" s="4"/>
      <c r="J54" s="28"/>
      <c r="AD54" s="4"/>
      <c r="AE54" s="38"/>
      <c r="BN54"/>
      <c r="BO54"/>
    </row>
    <row r="55" spans="1:67" x14ac:dyDescent="0.25">
      <c r="A55" s="4"/>
      <c r="B55" s="46"/>
      <c r="BN55"/>
      <c r="BO55"/>
    </row>
    <row r="56" spans="1:67" x14ac:dyDescent="0.25">
      <c r="A56" s="4"/>
      <c r="B56" s="46"/>
      <c r="BN56"/>
      <c r="BO56"/>
    </row>
    <row r="57" spans="1:67" x14ac:dyDescent="0.25">
      <c r="A57" s="4"/>
      <c r="B57" s="46"/>
      <c r="BN57" s="72"/>
      <c r="BO57" s="72"/>
    </row>
    <row r="58" spans="1:67" x14ac:dyDescent="0.25">
      <c r="BN58" s="72"/>
      <c r="BO58" s="72"/>
    </row>
    <row r="59" spans="1:67" x14ac:dyDescent="0.25">
      <c r="BN59" s="72"/>
      <c r="BO59" s="72"/>
    </row>
    <row r="60" spans="1:67" x14ac:dyDescent="0.25">
      <c r="BN60" s="72"/>
      <c r="BO60" s="72"/>
    </row>
    <row r="61" spans="1:67" x14ac:dyDescent="0.25">
      <c r="BN61" s="72"/>
      <c r="BO61" s="72"/>
    </row>
    <row r="62" spans="1:67" x14ac:dyDescent="0.25">
      <c r="BN62" s="72"/>
      <c r="BO62" s="72"/>
    </row>
    <row r="63" spans="1:67" x14ac:dyDescent="0.25">
      <c r="BN63" s="72"/>
      <c r="BO63" s="72"/>
    </row>
    <row r="64" spans="1:67" x14ac:dyDescent="0.25">
      <c r="BN64" s="72"/>
      <c r="BO64" s="72"/>
    </row>
    <row r="65" spans="66:67" x14ac:dyDescent="0.25">
      <c r="BN65" s="72"/>
      <c r="BO65" s="72"/>
    </row>
    <row r="66" spans="66:67" x14ac:dyDescent="0.25">
      <c r="BN66" s="72"/>
      <c r="BO66" s="72"/>
    </row>
    <row r="67" spans="66:67" x14ac:dyDescent="0.25">
      <c r="BN67" s="72"/>
      <c r="BO67" s="72"/>
    </row>
    <row r="68" spans="66:67" x14ac:dyDescent="0.25">
      <c r="BN68" s="72"/>
      <c r="BO68" s="72"/>
    </row>
    <row r="69" spans="66:67" x14ac:dyDescent="0.25">
      <c r="BN69" s="72"/>
      <c r="BO69" s="72"/>
    </row>
    <row r="70" spans="66:67" x14ac:dyDescent="0.25">
      <c r="BN70" s="72"/>
      <c r="BO70" s="72"/>
    </row>
    <row r="71" spans="66:67" x14ac:dyDescent="0.25">
      <c r="BN71" s="72"/>
      <c r="BO71" s="72"/>
    </row>
    <row r="72" spans="66:67" x14ac:dyDescent="0.25">
      <c r="BN72" s="72"/>
      <c r="BO72" s="7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O72"/>
  <sheetViews>
    <sheetView tabSelected="1" topLeftCell="A35" zoomScale="115" zoomScaleNormal="115" workbookViewId="0">
      <pane xSplit="1" topLeftCell="BG1" activePane="topRight" state="frozen"/>
      <selection activeCell="BE5" sqref="BE5"/>
      <selection pane="topRight" activeCell="BN1" sqref="BN1:BO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66" max="67" width="29" style="70" customWidth="1"/>
  </cols>
  <sheetData>
    <row r="2" spans="1:67" x14ac:dyDescent="0.25">
      <c r="BN2" s="64"/>
      <c r="BO2" s="64"/>
    </row>
    <row r="3" spans="1:67" x14ac:dyDescent="0.25">
      <c r="BN3" s="65" t="s">
        <v>49</v>
      </c>
      <c r="BO3" s="65" t="s">
        <v>50</v>
      </c>
    </row>
    <row r="4" spans="1:6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65"/>
      <c r="BO4" s="65"/>
    </row>
    <row r="5" spans="1:67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6">
        <f>(BM5-BA5)/BA5*100</f>
        <v>-3.1109199132760841</v>
      </c>
      <c r="BO5" s="66">
        <f>(BM5-BL5)/BL5*100</f>
        <v>0.98788905881826805</v>
      </c>
    </row>
    <row r="6" spans="1:67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6">
        <f t="shared" ref="BN6:BN41" si="0">(BM6-BA6)/BA6*100</f>
        <v>8.4229967013681595</v>
      </c>
      <c r="BO6" s="66">
        <f t="shared" ref="BO6:BO41" si="1">(BM6-BL6)/BL6*100</f>
        <v>0.3401360544217687</v>
      </c>
    </row>
    <row r="7" spans="1:67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6">
        <f t="shared" si="0"/>
        <v>-4.5751633986928066</v>
      </c>
      <c r="BO7" s="66">
        <f t="shared" si="1"/>
        <v>3.9145907473308683</v>
      </c>
    </row>
    <row r="8" spans="1:67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6">
        <f t="shared" si="0"/>
        <v>11.022011205415879</v>
      </c>
      <c r="BO8" s="66">
        <f t="shared" si="1"/>
        <v>4.7931303669008667</v>
      </c>
    </row>
    <row r="9" spans="1:67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6">
        <f t="shared" si="0"/>
        <v>-10.823594880356154</v>
      </c>
      <c r="BO9" s="66">
        <f t="shared" si="1"/>
        <v>1.3667683271207522</v>
      </c>
    </row>
    <row r="10" spans="1:67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6">
        <f t="shared" si="0"/>
        <v>4.5483664317748964</v>
      </c>
      <c r="BO10" s="66">
        <f t="shared" si="1"/>
        <v>-2.8571428571424917</v>
      </c>
    </row>
    <row r="11" spans="1:67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6">
        <f t="shared" si="0"/>
        <v>9.2233009708737868</v>
      </c>
      <c r="BO11" s="66">
        <f t="shared" si="1"/>
        <v>1.9637462235652559</v>
      </c>
    </row>
    <row r="12" spans="1:67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6">
        <f t="shared" si="0"/>
        <v>-10.631741140215716</v>
      </c>
      <c r="BO12" s="66">
        <f t="shared" si="1"/>
        <v>-1.9718309859152228</v>
      </c>
    </row>
    <row r="13" spans="1:67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6">
        <f t="shared" si="0"/>
        <v>2.0910209102090969</v>
      </c>
      <c r="BO13" s="66">
        <f t="shared" si="1"/>
        <v>0.19798155391375841</v>
      </c>
    </row>
    <row r="14" spans="1:67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6">
        <f t="shared" si="0"/>
        <v>-3.0197925790586293</v>
      </c>
      <c r="BO14" s="66">
        <f t="shared" si="1"/>
        <v>0.74907142044220698</v>
      </c>
    </row>
    <row r="15" spans="1:67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6">
        <f t="shared" si="0"/>
        <v>-4.3620939447363387</v>
      </c>
      <c r="BO15" s="66">
        <f t="shared" si="1"/>
        <v>2.1724941724941682</v>
      </c>
    </row>
    <row r="16" spans="1:67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6">
        <f t="shared" si="0"/>
        <v>5.252219890264989</v>
      </c>
      <c r="BO16" s="66">
        <f t="shared" si="1"/>
        <v>7.3841222879685864</v>
      </c>
    </row>
    <row r="17" spans="1:67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6">
        <f t="shared" si="0"/>
        <v>-3.455326446315067</v>
      </c>
      <c r="BO17" s="66">
        <f t="shared" si="1"/>
        <v>2.8581081081080986</v>
      </c>
    </row>
    <row r="18" spans="1:67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6">
        <f t="shared" si="0"/>
        <v>9.4985985674248496</v>
      </c>
      <c r="BO18" s="66">
        <f t="shared" si="1"/>
        <v>5.0967061305829446</v>
      </c>
    </row>
    <row r="19" spans="1:67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6">
        <f t="shared" si="0"/>
        <v>0.11474469305793825</v>
      </c>
      <c r="BO19" s="66">
        <f t="shared" si="1"/>
        <v>6.0397896906122917</v>
      </c>
    </row>
    <row r="20" spans="1:67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6">
        <f t="shared" si="0"/>
        <v>-14.285714285714285</v>
      </c>
      <c r="BO20" s="66">
        <f t="shared" si="1"/>
        <v>-1.7857142857142807</v>
      </c>
    </row>
    <row r="21" spans="1:67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6">
        <f t="shared" si="0"/>
        <v>-4.593622556068393</v>
      </c>
      <c r="BO21" s="66">
        <f t="shared" si="1"/>
        <v>1.73844330304186</v>
      </c>
    </row>
    <row r="22" spans="1:67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6">
        <f t="shared" si="0"/>
        <v>-4.9402944645625428</v>
      </c>
      <c r="BO22" s="66">
        <f t="shared" si="1"/>
        <v>-0.70237212750169919</v>
      </c>
    </row>
    <row r="23" spans="1:67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6">
        <f t="shared" si="0"/>
        <v>4.9612440486235281</v>
      </c>
      <c r="BO23" s="66">
        <f t="shared" si="1"/>
        <v>1.4418549905833375</v>
      </c>
    </row>
    <row r="24" spans="1:67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6">
        <f t="shared" si="0"/>
        <v>2.8821288951356658</v>
      </c>
      <c r="BO24" s="66">
        <f t="shared" si="1"/>
        <v>-1.9862282998736731</v>
      </c>
    </row>
    <row r="25" spans="1:67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6">
        <f t="shared" si="0"/>
        <v>-0.38314176245210724</v>
      </c>
      <c r="BO25" s="66">
        <f t="shared" si="1"/>
        <v>3.4090909090909118</v>
      </c>
    </row>
    <row r="26" spans="1:67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6">
        <f t="shared" si="0"/>
        <v>7.5393726371529661</v>
      </c>
      <c r="BO26" s="66">
        <f t="shared" si="1"/>
        <v>-4.0533606977939378</v>
      </c>
    </row>
    <row r="27" spans="1:67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6">
        <f t="shared" si="0"/>
        <v>10.795253902111728</v>
      </c>
      <c r="BO27" s="66">
        <f t="shared" si="1"/>
        <v>0.29059208136579107</v>
      </c>
    </row>
    <row r="28" spans="1:67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6">
        <f t="shared" si="0"/>
        <v>10.2555438977113</v>
      </c>
      <c r="BO28" s="66">
        <f t="shared" si="1"/>
        <v>-0.70070070070070067</v>
      </c>
    </row>
    <row r="29" spans="1:67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6">
        <f t="shared" si="0"/>
        <v>2.0477583509082189</v>
      </c>
      <c r="BO29" s="66">
        <f t="shared" si="1"/>
        <v>0.92514718250630779</v>
      </c>
    </row>
    <row r="30" spans="1:67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6">
        <f t="shared" si="0"/>
        <v>7.8915179889493396</v>
      </c>
      <c r="BO30" s="66">
        <f t="shared" si="1"/>
        <v>-1.4529444138690173</v>
      </c>
    </row>
    <row r="31" spans="1:67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6">
        <f t="shared" si="0"/>
        <v>-2.1691013722884378</v>
      </c>
      <c r="BO31" s="66">
        <f t="shared" si="1"/>
        <v>0.3384513785707291</v>
      </c>
    </row>
    <row r="32" spans="1:67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6">
        <f t="shared" si="0"/>
        <v>5.1451750640478151</v>
      </c>
      <c r="BO32" s="66">
        <f t="shared" si="1"/>
        <v>1.1828793774319013</v>
      </c>
    </row>
    <row r="33" spans="1:67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6">
        <f t="shared" si="0"/>
        <v>-4.3070027644643707</v>
      </c>
      <c r="BO33" s="66">
        <f t="shared" si="1"/>
        <v>0.60189165950128976</v>
      </c>
    </row>
    <row r="34" spans="1:67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6">
        <f t="shared" si="0"/>
        <v>-9.0046257901623648</v>
      </c>
      <c r="BO34" s="66">
        <f t="shared" si="1"/>
        <v>-1.7820140903439665</v>
      </c>
    </row>
    <row r="35" spans="1:67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6">
        <f t="shared" si="0"/>
        <v>5.4847603517063498E-2</v>
      </c>
      <c r="BO35" s="66">
        <f t="shared" si="1"/>
        <v>-1.2684886678437968</v>
      </c>
    </row>
    <row r="36" spans="1:67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6">
        <f t="shared" si="0"/>
        <v>20.557282104849236</v>
      </c>
      <c r="BO36" s="66">
        <f t="shared" si="1"/>
        <v>1.0854816824966049</v>
      </c>
    </row>
    <row r="37" spans="1:67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6">
        <f t="shared" si="0"/>
        <v>6.6903165434081755</v>
      </c>
      <c r="BO37" s="66">
        <f t="shared" si="1"/>
        <v>3.7105408897919205</v>
      </c>
    </row>
    <row r="38" spans="1:67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6">
        <f t="shared" si="0"/>
        <v>-2.3762470373313271</v>
      </c>
      <c r="BO38" s="66">
        <f t="shared" si="1"/>
        <v>-1.7094017094017053</v>
      </c>
    </row>
    <row r="39" spans="1:67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6">
        <f t="shared" si="0"/>
        <v>0.96570678564907242</v>
      </c>
      <c r="BO39" s="66">
        <f t="shared" si="1"/>
        <v>3.8520427833401429</v>
      </c>
    </row>
    <row r="40" spans="1:67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6">
        <f t="shared" si="0"/>
        <v>-12.081810189255478</v>
      </c>
      <c r="BO40" s="66">
        <f t="shared" si="1"/>
        <v>0</v>
      </c>
    </row>
    <row r="41" spans="1:67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6">
        <f t="shared" si="0"/>
        <v>-0.48761070753309693</v>
      </c>
      <c r="BO41" s="66">
        <f t="shared" si="1"/>
        <v>-0.82644628099173556</v>
      </c>
    </row>
    <row r="42" spans="1:67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" si="9">AVERAGE(BM5:BM41)</f>
        <v>1218.482664962326</v>
      </c>
      <c r="BN42" s="67">
        <f>(BM42-BA42)/BA42*100</f>
        <v>0.66405933849648124</v>
      </c>
      <c r="BO42" s="67">
        <f>(BM42-BL42)/BL42*100</f>
        <v>0.91558177495565818</v>
      </c>
    </row>
    <row r="43" spans="1:67" x14ac:dyDescent="0.25">
      <c r="A43" s="11" t="s">
        <v>44</v>
      </c>
      <c r="D43" s="15"/>
      <c r="E43" s="14">
        <f t="shared" ref="E43:AU43" si="10">E42/D42*100-100</f>
        <v>6.1146581746067028</v>
      </c>
      <c r="F43" s="14">
        <f t="shared" si="10"/>
        <v>14.075220535977053</v>
      </c>
      <c r="G43" s="14">
        <f t="shared" si="10"/>
        <v>-7.6798537077361857</v>
      </c>
      <c r="H43" s="14">
        <f t="shared" si="10"/>
        <v>1.9256342410588303</v>
      </c>
      <c r="I43" s="14">
        <f t="shared" si="10"/>
        <v>11.001193587627128</v>
      </c>
      <c r="J43" s="14">
        <f t="shared" si="10"/>
        <v>-12.219063838404338</v>
      </c>
      <c r="K43" s="14">
        <f t="shared" si="10"/>
        <v>5.6397868709871659</v>
      </c>
      <c r="L43" s="14">
        <f t="shared" si="10"/>
        <v>1.5201810614093603</v>
      </c>
      <c r="M43" s="14">
        <f t="shared" si="10"/>
        <v>-11.589572726145434</v>
      </c>
      <c r="N43" s="14">
        <f t="shared" si="10"/>
        <v>5.9964254123891578</v>
      </c>
      <c r="O43" s="14">
        <f t="shared" si="10"/>
        <v>1.3855057918391793</v>
      </c>
      <c r="P43" s="14">
        <f t="shared" si="10"/>
        <v>40.204211194217123</v>
      </c>
      <c r="Q43" s="14">
        <f t="shared" si="10"/>
        <v>4.3013494771006151</v>
      </c>
      <c r="R43" s="14">
        <f t="shared" si="10"/>
        <v>9.8997440165187669</v>
      </c>
      <c r="S43" s="14">
        <f t="shared" si="10"/>
        <v>-17.922740367098214</v>
      </c>
      <c r="T43" s="14">
        <f t="shared" si="10"/>
        <v>-14.544215738929282</v>
      </c>
      <c r="U43" s="14">
        <f t="shared" si="10"/>
        <v>26.471686069603976</v>
      </c>
      <c r="V43" s="14">
        <f t="shared" si="10"/>
        <v>38.916809585118301</v>
      </c>
      <c r="W43" s="14">
        <f t="shared" si="10"/>
        <v>-4.7659887004221986</v>
      </c>
      <c r="X43" s="14">
        <f t="shared" si="10"/>
        <v>-14.149884803789377</v>
      </c>
      <c r="Y43" s="14">
        <f t="shared" si="10"/>
        <v>-1.6766764959471061</v>
      </c>
      <c r="Z43" s="14">
        <f t="shared" si="10"/>
        <v>-10.095076443298041</v>
      </c>
      <c r="AA43" s="14">
        <f t="shared" si="10"/>
        <v>-4.0161244422701117</v>
      </c>
      <c r="AB43" s="14">
        <f t="shared" si="10"/>
        <v>-1.2228479007103061</v>
      </c>
      <c r="AC43" s="14">
        <f t="shared" si="10"/>
        <v>-0.48906296827139784</v>
      </c>
      <c r="AD43" s="14">
        <f t="shared" si="10"/>
        <v>-0.44762544757185196</v>
      </c>
      <c r="AE43" s="14">
        <f t="shared" si="10"/>
        <v>6.3060989748842502</v>
      </c>
      <c r="AF43" s="14">
        <f t="shared" si="10"/>
        <v>3.2285682312159167</v>
      </c>
      <c r="AG43" s="14">
        <f t="shared" si="10"/>
        <v>-0.45946781091559785</v>
      </c>
      <c r="AH43" s="14">
        <f t="shared" si="10"/>
        <v>-3.6481925824806751</v>
      </c>
      <c r="AI43" s="14">
        <f t="shared" si="10"/>
        <v>0.53705258521688393</v>
      </c>
      <c r="AJ43" s="14">
        <f t="shared" si="10"/>
        <v>-8.4503054327759202</v>
      </c>
      <c r="AK43" s="14">
        <f t="shared" si="10"/>
        <v>3.4515187485872474</v>
      </c>
      <c r="AL43" s="14">
        <f t="shared" si="10"/>
        <v>0.8041301953545883</v>
      </c>
      <c r="AM43" s="14">
        <f t="shared" si="10"/>
        <v>2.0963634414594026</v>
      </c>
      <c r="AN43" s="14">
        <f t="shared" si="10"/>
        <v>-0.40866912685214629</v>
      </c>
      <c r="AO43" s="14">
        <f t="shared" si="10"/>
        <v>8.4039973126755996</v>
      </c>
      <c r="AP43" s="14">
        <f t="shared" si="10"/>
        <v>3.9478575980291311</v>
      </c>
      <c r="AQ43" s="14">
        <f t="shared" si="10"/>
        <v>4.0632295067568123</v>
      </c>
      <c r="AR43" s="14">
        <f t="shared" si="10"/>
        <v>-2.3562516855424462</v>
      </c>
      <c r="AS43" s="14">
        <f t="shared" si="10"/>
        <v>0.97841898960035678</v>
      </c>
      <c r="AT43" s="14">
        <f t="shared" si="10"/>
        <v>2.7101580870733386</v>
      </c>
      <c r="AU43" s="14">
        <f t="shared" si="10"/>
        <v>1.8500064214505869</v>
      </c>
      <c r="AV43" s="14">
        <f t="shared" ref="AV43" si="11">AV42/AU42*100-100</f>
        <v>-1.5572610371788755</v>
      </c>
      <c r="AW43" s="14">
        <f t="shared" ref="AW43:AX43" si="12">AW42/AV42*100-100</f>
        <v>1.7724406569767268</v>
      </c>
      <c r="AX43" s="14">
        <f t="shared" si="12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3">BA42/AZ42*100-100</f>
        <v>-6.1040496738911543E-2</v>
      </c>
      <c r="BB43" s="14">
        <f t="shared" si="13"/>
        <v>0.56428927000324336</v>
      </c>
      <c r="BC43" s="14">
        <f t="shared" si="13"/>
        <v>-0.61056144188937367</v>
      </c>
      <c r="BD43" s="14">
        <f t="shared" si="13"/>
        <v>4.3769288329187361E-2</v>
      </c>
      <c r="BE43" s="14">
        <f t="shared" ref="BE43" si="14">BE42/BD42*100-100</f>
        <v>0.19666852976114058</v>
      </c>
      <c r="BF43" s="14">
        <f t="shared" ref="BF43" si="15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6">BI42/BH42*100-100</f>
        <v>-0.89856195678315487</v>
      </c>
      <c r="BJ43" s="14">
        <f>BJ42/BI42*100-100</f>
        <v>0.25235946619204697</v>
      </c>
      <c r="BK43" s="14">
        <f>BK42/BJ42*100-100</f>
        <v>-0.44186930115689904</v>
      </c>
      <c r="BL43" s="14">
        <f>BL42/BK42*100-100</f>
        <v>0.4485566609798326</v>
      </c>
      <c r="BM43" s="14">
        <f>BM42/BL42*100-100</f>
        <v>0.91558177495565474</v>
      </c>
      <c r="BN43" s="68"/>
      <c r="BO43" s="68"/>
    </row>
    <row r="44" spans="1:67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7">P42/D42*100-100</f>
        <v>58.557211498363387</v>
      </c>
      <c r="Q44" s="14">
        <f t="shared" si="17"/>
        <v>55.84775386444062</v>
      </c>
      <c r="R44" s="14">
        <f t="shared" si="17"/>
        <v>50.143284183699905</v>
      </c>
      <c r="S44" s="14">
        <f t="shared" si="17"/>
        <v>33.484941402381196</v>
      </c>
      <c r="T44" s="14">
        <f t="shared" si="17"/>
        <v>11.915519972191973</v>
      </c>
      <c r="U44" s="14">
        <f t="shared" si="17"/>
        <v>27.513444232164247</v>
      </c>
      <c r="V44" s="14">
        <f t="shared" si="17"/>
        <v>101.79507791228102</v>
      </c>
      <c r="W44" s="14">
        <f t="shared" si="17"/>
        <v>81.917772643436706</v>
      </c>
      <c r="X44" s="14">
        <f t="shared" si="17"/>
        <v>53.838001217019126</v>
      </c>
      <c r="Y44" s="14">
        <f t="shared" si="17"/>
        <v>71.086873203597719</v>
      </c>
      <c r="Z44" s="14">
        <f t="shared" si="17"/>
        <v>45.113877162189425</v>
      </c>
      <c r="AA44" s="14">
        <f t="shared" si="17"/>
        <v>37.382481040563533</v>
      </c>
      <c r="AB44" s="14">
        <f t="shared" si="17"/>
        <v>-3.2108229137039785</v>
      </c>
      <c r="AC44" s="14">
        <f t="shared" si="17"/>
        <v>-7.6562119792913279</v>
      </c>
      <c r="AD44" s="14">
        <f t="shared" si="17"/>
        <v>-16.350638894610768</v>
      </c>
      <c r="AE44" s="14">
        <f t="shared" si="17"/>
        <v>8.3422777591210604</v>
      </c>
      <c r="AF44" s="14">
        <f t="shared" si="17"/>
        <v>30.874911612947898</v>
      </c>
      <c r="AG44" s="14">
        <f t="shared" si="17"/>
        <v>3.0061253787869759</v>
      </c>
      <c r="AH44" s="14">
        <f t="shared" si="17"/>
        <v>-28.555612636349039</v>
      </c>
      <c r="AI44" s="14">
        <f t="shared" si="17"/>
        <v>-24.577280414000327</v>
      </c>
      <c r="AJ44" s="14">
        <f t="shared" si="17"/>
        <v>-19.569974650046348</v>
      </c>
      <c r="AK44" s="14">
        <f t="shared" si="17"/>
        <v>-15.375030268407258</v>
      </c>
      <c r="AL44" s="14">
        <f t="shared" si="17"/>
        <v>-5.1159143556659501</v>
      </c>
      <c r="AM44" s="14">
        <f t="shared" si="17"/>
        <v>0.92653621730465829</v>
      </c>
      <c r="AN44" s="14">
        <f t="shared" si="17"/>
        <v>1.7584314659605269</v>
      </c>
      <c r="AO44" s="14">
        <f t="shared" si="17"/>
        <v>10.852345081032453</v>
      </c>
      <c r="AP44" s="14">
        <f t="shared" si="17"/>
        <v>15.746749715370782</v>
      </c>
      <c r="AQ44" s="14">
        <f t="shared" si="17"/>
        <v>13.304699320567678</v>
      </c>
      <c r="AR44" s="14">
        <f t="shared" si="17"/>
        <v>7.1747456433019181</v>
      </c>
      <c r="AS44" s="14">
        <f t="shared" si="17"/>
        <v>8.7229104834941182</v>
      </c>
      <c r="AT44" s="14">
        <f t="shared" si="17"/>
        <v>15.897642428822294</v>
      </c>
      <c r="AU44" s="14">
        <f t="shared" si="17"/>
        <v>17.411196390516025</v>
      </c>
      <c r="AV44" s="14">
        <f t="shared" ref="AV44" si="18">AV42/AJ42*100-100</f>
        <v>26.251428934008686</v>
      </c>
      <c r="AW44" s="14">
        <f t="shared" ref="AW44:AX44" si="19">AW42/AK42*100-100</f>
        <v>24.202295089267437</v>
      </c>
      <c r="AX44" s="14">
        <f t="shared" si="19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0">BA42/AO42*100-100</f>
        <v>11.639606133078217</v>
      </c>
      <c r="BB44" s="14">
        <f t="shared" si="20"/>
        <v>8.0056665388067643</v>
      </c>
      <c r="BC44" s="14">
        <f t="shared" si="20"/>
        <v>3.1548089490103877</v>
      </c>
      <c r="BD44" s="14">
        <f t="shared" si="20"/>
        <v>5.6902882736676617</v>
      </c>
      <c r="BE44" s="14">
        <f t="shared" ref="BE44" si="21">BE42/AS42*100-100</f>
        <v>4.8720596631861781</v>
      </c>
      <c r="BF44" s="14">
        <f t="shared" ref="BF44" si="22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3">BI42/AW42*100-100</f>
        <v>-0.63228997237897033</v>
      </c>
      <c r="BJ44" s="14">
        <f>BJ42/AX42*100-100</f>
        <v>-0.26325470859434574</v>
      </c>
      <c r="BK44" s="14">
        <f>BK42/AY42*100-100</f>
        <v>-1.1917119862176548</v>
      </c>
      <c r="BL44" s="14">
        <f>BL42/AZ42*100-100</f>
        <v>-0.31012879558568329</v>
      </c>
      <c r="BM44" s="14">
        <f>BM42/BA42*100-100</f>
        <v>0.66405933849648591</v>
      </c>
      <c r="BN44" s="69"/>
      <c r="BO44" s="69"/>
    </row>
    <row r="46" spans="1:67" ht="15" customHeight="1" x14ac:dyDescent="0.25">
      <c r="A46" s="12" t="s">
        <v>47</v>
      </c>
      <c r="BN46" s="71"/>
      <c r="BO46" s="71"/>
    </row>
    <row r="47" spans="1:67" ht="15" customHeight="1" x14ac:dyDescent="0.25">
      <c r="A47" s="4" t="s">
        <v>19</v>
      </c>
      <c r="B47" s="63">
        <v>1387.89</v>
      </c>
      <c r="C47" s="4"/>
      <c r="F47" s="4"/>
      <c r="G47" s="4"/>
      <c r="H47" s="22"/>
      <c r="I47" s="29"/>
      <c r="BN47"/>
      <c r="BO47"/>
    </row>
    <row r="48" spans="1:67" ht="15" customHeight="1" x14ac:dyDescent="0.25">
      <c r="A48" s="4" t="s">
        <v>14</v>
      </c>
      <c r="B48" s="63">
        <v>1383.33</v>
      </c>
      <c r="C48" s="4"/>
      <c r="F48" s="4"/>
      <c r="G48" s="4"/>
      <c r="H48" s="3"/>
      <c r="I48" s="29"/>
      <c r="BN48"/>
      <c r="BO48"/>
    </row>
    <row r="49" spans="1:67" ht="15" customHeight="1" x14ac:dyDescent="0.25">
      <c r="A49" s="4" t="s">
        <v>36</v>
      </c>
      <c r="B49" s="63">
        <v>1354.55</v>
      </c>
      <c r="C49" s="4"/>
      <c r="F49" s="4"/>
      <c r="G49" s="4"/>
      <c r="H49" s="22"/>
      <c r="I49" s="29"/>
      <c r="BN49"/>
      <c r="BO49"/>
    </row>
    <row r="50" spans="1:67" ht="15" customHeight="1" x14ac:dyDescent="0.25">
      <c r="BN50"/>
      <c r="BO50"/>
    </row>
    <row r="51" spans="1:67" ht="15" customHeight="1" x14ac:dyDescent="0.25">
      <c r="A51" s="12" t="s">
        <v>48</v>
      </c>
      <c r="BN51"/>
      <c r="BO51"/>
    </row>
    <row r="52" spans="1:67" x14ac:dyDescent="0.25">
      <c r="A52" s="4" t="s">
        <v>16</v>
      </c>
      <c r="B52" s="63">
        <v>1095.8</v>
      </c>
      <c r="C52" s="4"/>
      <c r="H52" s="4"/>
      <c r="I52" s="29"/>
      <c r="BN52"/>
      <c r="BO52"/>
    </row>
    <row r="53" spans="1:67" x14ac:dyDescent="0.25">
      <c r="A53" s="4" t="s">
        <v>10</v>
      </c>
      <c r="B53" s="63">
        <v>1068.33</v>
      </c>
      <c r="C53" s="4"/>
      <c r="H53" s="4"/>
      <c r="I53" s="29"/>
      <c r="BN53"/>
      <c r="BO53"/>
    </row>
    <row r="54" spans="1:67" x14ac:dyDescent="0.25">
      <c r="A54" s="4" t="s">
        <v>34</v>
      </c>
      <c r="B54" s="63">
        <v>987.5</v>
      </c>
      <c r="C54" s="4"/>
      <c r="H54" s="4"/>
      <c r="I54" s="29"/>
      <c r="BN54"/>
      <c r="BO54"/>
    </row>
    <row r="55" spans="1:67" x14ac:dyDescent="0.25">
      <c r="BN55"/>
      <c r="BO55"/>
    </row>
    <row r="56" spans="1:67" x14ac:dyDescent="0.25">
      <c r="D56" s="4"/>
      <c r="BN56"/>
      <c r="BO56"/>
    </row>
    <row r="57" spans="1:67" x14ac:dyDescent="0.25">
      <c r="BN57" s="72"/>
      <c r="BO57" s="72"/>
    </row>
    <row r="58" spans="1:67" x14ac:dyDescent="0.25">
      <c r="A58" s="4"/>
      <c r="B58" s="22"/>
      <c r="BN58" s="72"/>
      <c r="BO58" s="72"/>
    </row>
    <row r="59" spans="1:67" x14ac:dyDescent="0.25">
      <c r="BN59" s="72"/>
      <c r="BO59" s="72"/>
    </row>
    <row r="60" spans="1:67" x14ac:dyDescent="0.25">
      <c r="BN60" s="72"/>
      <c r="BO60" s="72"/>
    </row>
    <row r="61" spans="1:67" x14ac:dyDescent="0.25">
      <c r="BN61" s="72"/>
      <c r="BO61" s="72"/>
    </row>
    <row r="62" spans="1:67" x14ac:dyDescent="0.25">
      <c r="BN62" s="72"/>
      <c r="BO62" s="72"/>
    </row>
    <row r="63" spans="1:67" x14ac:dyDescent="0.25">
      <c r="BN63" s="72"/>
      <c r="BO63" s="72"/>
    </row>
    <row r="64" spans="1:67" x14ac:dyDescent="0.25">
      <c r="BN64" s="72"/>
      <c r="BO64" s="72"/>
    </row>
    <row r="65" spans="66:67" x14ac:dyDescent="0.25">
      <c r="BN65" s="72"/>
      <c r="BO65" s="72"/>
    </row>
    <row r="66" spans="66:67" x14ac:dyDescent="0.25">
      <c r="BN66" s="72"/>
      <c r="BO66" s="72"/>
    </row>
    <row r="67" spans="66:67" x14ac:dyDescent="0.25">
      <c r="BN67" s="72"/>
      <c r="BO67" s="72"/>
    </row>
    <row r="68" spans="66:67" x14ac:dyDescent="0.25">
      <c r="BN68" s="72"/>
      <c r="BO68" s="72"/>
    </row>
    <row r="69" spans="66:67" x14ac:dyDescent="0.25">
      <c r="BN69" s="72"/>
      <c r="BO69" s="72"/>
    </row>
    <row r="70" spans="66:67" x14ac:dyDescent="0.25">
      <c r="BN70" s="72"/>
      <c r="BO70" s="72"/>
    </row>
    <row r="71" spans="66:67" x14ac:dyDescent="0.25">
      <c r="BN71" s="72"/>
      <c r="BO71" s="72"/>
    </row>
    <row r="72" spans="66:67" x14ac:dyDescent="0.25">
      <c r="BN72" s="72"/>
      <c r="BO72" s="72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2020-09-13T07:03:32Z</dcterms:modified>
</cp:coreProperties>
</file>